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SMA Director's Folder\Finances\Budget Prep FY 16-17\"/>
    </mc:Choice>
  </mc:AlternateContent>
  <bookViews>
    <workbookView xWindow="0" yWindow="0" windowWidth="20490" windowHeight="7155"/>
  </bookViews>
  <sheets>
    <sheet name="Classroom Equipment" sheetId="3" r:id="rId1"/>
    <sheet name="Vessel Maintenance &amp; Safety" sheetId="1" r:id="rId2"/>
    <sheet name="MI Drydocking" sheetId="2" r:id="rId3"/>
  </sheets>
  <definedNames>
    <definedName name="_xlnm.Print_Titles" localSheetId="0">'Classroom Equipment'!$4:$4</definedName>
    <definedName name="_xlnm.Print_Titles" localSheetId="1">'Vessel Maintenance &amp; Safety'!$4:$4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5" i="3" l="1"/>
  <c r="L15" i="3"/>
  <c r="L16" i="3" s="1"/>
  <c r="L17" i="3" s="1"/>
  <c r="L18" i="3" s="1"/>
  <c r="L19" i="3" s="1"/>
  <c r="L20" i="3" s="1"/>
  <c r="L21" i="3" s="1"/>
  <c r="L22" i="3" s="1"/>
  <c r="L23" i="3" s="1"/>
  <c r="L24" i="3" s="1"/>
  <c r="L25" i="3" s="1"/>
  <c r="L26" i="3" s="1"/>
  <c r="L27" i="3" s="1"/>
  <c r="L28" i="3" s="1"/>
  <c r="L29" i="3" s="1"/>
  <c r="L30" i="3" s="1"/>
  <c r="L31" i="3" s="1"/>
  <c r="L32" i="3" s="1"/>
  <c r="L33" i="3" s="1"/>
  <c r="L34" i="3" s="1"/>
  <c r="H34" i="3"/>
  <c r="H33" i="3"/>
  <c r="I33" i="3" s="1"/>
  <c r="K33" i="3" s="1"/>
  <c r="H32" i="3"/>
  <c r="I31" i="3"/>
  <c r="H31" i="3"/>
  <c r="K31" i="3" s="1"/>
  <c r="H30" i="3"/>
  <c r="H29" i="3"/>
  <c r="H28" i="3"/>
  <c r="I28" i="3" s="1"/>
  <c r="K28" i="3" s="1"/>
  <c r="H27" i="3"/>
  <c r="I26" i="3"/>
  <c r="K26" i="3" s="1"/>
  <c r="H26" i="3"/>
  <c r="H25" i="3"/>
  <c r="H24" i="3"/>
  <c r="I24" i="3" s="1"/>
  <c r="K24" i="3" s="1"/>
  <c r="H23" i="3"/>
  <c r="I22" i="3"/>
  <c r="H22" i="3"/>
  <c r="K22" i="3" s="1"/>
  <c r="H21" i="3"/>
  <c r="H20" i="3"/>
  <c r="H19" i="3"/>
  <c r="I19" i="3" s="1"/>
  <c r="K19" i="3" s="1"/>
  <c r="H18" i="3"/>
  <c r="I17" i="3"/>
  <c r="K17" i="3" s="1"/>
  <c r="H17" i="3"/>
  <c r="H16" i="3"/>
  <c r="H15" i="3"/>
  <c r="I15" i="3" s="1"/>
  <c r="K15" i="3" s="1"/>
  <c r="H14" i="3"/>
  <c r="H13" i="3"/>
  <c r="I12" i="3"/>
  <c r="K12" i="3" s="1"/>
  <c r="I11" i="3"/>
  <c r="K11" i="3" s="1"/>
  <c r="I10" i="3"/>
  <c r="K10" i="3" s="1"/>
  <c r="I9" i="3"/>
  <c r="K9" i="3" s="1"/>
  <c r="I8" i="3"/>
  <c r="K8" i="3" s="1"/>
  <c r="H7" i="3"/>
  <c r="H6" i="3"/>
  <c r="H5" i="3"/>
  <c r="I5" i="2"/>
  <c r="K5" i="2" s="1"/>
  <c r="L5" i="2" s="1"/>
  <c r="L6" i="2" s="1"/>
  <c r="H10" i="1"/>
  <c r="I10" i="1" s="1"/>
  <c r="I9" i="1"/>
  <c r="H9" i="1"/>
  <c r="K9" i="1" s="1"/>
  <c r="H8" i="1"/>
  <c r="H7" i="1"/>
  <c r="H6" i="1"/>
  <c r="H5" i="1"/>
  <c r="K23" i="3" l="1"/>
  <c r="K21" i="3"/>
  <c r="K30" i="3"/>
  <c r="K34" i="3"/>
  <c r="I20" i="3"/>
  <c r="K20" i="3" s="1"/>
  <c r="I29" i="3"/>
  <c r="K29" i="3" s="1"/>
  <c r="I18" i="3"/>
  <c r="K18" i="3" s="1"/>
  <c r="I27" i="3"/>
  <c r="K27" i="3" s="1"/>
  <c r="I16" i="3"/>
  <c r="K16" i="3" s="1"/>
  <c r="I25" i="3"/>
  <c r="K25" i="3" s="1"/>
  <c r="I34" i="3"/>
  <c r="I23" i="3"/>
  <c r="I32" i="3"/>
  <c r="K32" i="3" s="1"/>
  <c r="I21" i="3"/>
  <c r="I30" i="3"/>
  <c r="K5" i="3"/>
  <c r="L5" i="3" s="1"/>
  <c r="I7" i="3"/>
  <c r="K7" i="3" s="1"/>
  <c r="I5" i="3"/>
  <c r="I13" i="3"/>
  <c r="K13" i="3" s="1"/>
  <c r="I6" i="3"/>
  <c r="K6" i="3" s="1"/>
  <c r="I14" i="3"/>
  <c r="K14" i="3" s="1"/>
  <c r="I5" i="1"/>
  <c r="K5" i="1" s="1"/>
  <c r="L5" i="1" s="1"/>
  <c r="I7" i="1"/>
  <c r="K7" i="1" s="1"/>
  <c r="I8" i="1"/>
  <c r="K8" i="1" s="1"/>
  <c r="K10" i="1"/>
  <c r="I6" i="1"/>
  <c r="K6" i="1" s="1"/>
  <c r="L6" i="3" l="1"/>
  <c r="L7" i="3" s="1"/>
  <c r="L8" i="3" s="1"/>
  <c r="L9" i="3" s="1"/>
  <c r="L10" i="3" s="1"/>
  <c r="L11" i="3" s="1"/>
  <c r="L12" i="3" s="1"/>
  <c r="L13" i="3" s="1"/>
  <c r="L14" i="3" s="1"/>
  <c r="L6" i="1"/>
  <c r="L7" i="1" s="1"/>
  <c r="L8" i="1" s="1"/>
  <c r="L9" i="1" s="1"/>
  <c r="L10" i="1" s="1"/>
  <c r="L11" i="1" s="1"/>
</calcChain>
</file>

<file path=xl/sharedStrings.xml><?xml version="1.0" encoding="utf-8"?>
<sst xmlns="http://schemas.openxmlformats.org/spreadsheetml/2006/main" count="288" uniqueCount="124">
  <si>
    <t>Priority</t>
  </si>
  <si>
    <t>Description</t>
  </si>
  <si>
    <t>Program/Class</t>
  </si>
  <si>
    <t>New</t>
  </si>
  <si>
    <t>Replacement</t>
  </si>
  <si>
    <t xml:space="preserve"> Price each </t>
  </si>
  <si>
    <t>Quanity</t>
  </si>
  <si>
    <t xml:space="preserve"> Total </t>
  </si>
  <si>
    <t xml:space="preserve"> Tax </t>
  </si>
  <si>
    <t xml:space="preserve"> Shipping </t>
  </si>
  <si>
    <t xml:space="preserve"> Item Total </t>
  </si>
  <si>
    <t>Running Total</t>
  </si>
  <si>
    <t xml:space="preserve"> Vendor </t>
  </si>
  <si>
    <t>Requester</t>
  </si>
  <si>
    <t>Comments</t>
  </si>
  <si>
    <t>Internal maintenance on the BARTLETT to make it safe and prep it for possible sale</t>
  </si>
  <si>
    <t>MTS 217, MTS 263, MTS 285, MGO 177, MTS 257, MGO 111, MGO 113, &amp; MGO 120</t>
  </si>
  <si>
    <t>X</t>
  </si>
  <si>
    <t xml:space="preserve">Various </t>
  </si>
  <si>
    <t>Scherer</t>
  </si>
  <si>
    <t xml:space="preserve">To ensure systems work to maintain the safe use of the vessel. This vessel has mutliple auxiliary systems that are used to teach classes. Until we get another vessel, we must bring this vessel to safe standards to be able to get a permit from the Seattle Fire Department to have indivdiuals on board. This will also help prepare the vessel for potential to seel the vessel at the proper time. </t>
  </si>
  <si>
    <t>Charging Unit</t>
  </si>
  <si>
    <t>MGO 120 &amp; MGO 124</t>
  </si>
  <si>
    <t>Yes</t>
  </si>
  <si>
    <t>No</t>
  </si>
  <si>
    <t>Western Safety</t>
  </si>
  <si>
    <t>Baldeschwiler</t>
  </si>
  <si>
    <t>For the O2/Gas Meter purchase last year.</t>
  </si>
  <si>
    <t>Replace the gangway platform on the BARTLETT</t>
  </si>
  <si>
    <t>Welding &amp; Fabrication</t>
  </si>
  <si>
    <t>Bailey</t>
  </si>
  <si>
    <t xml:space="preserve">The existing gangway and platform is dangerous. It is only used for Emergency Evacuation right now. We need to build a new gangway platform to have  a second safe entry and egress from the vessel. This will be imparative to gain an permit from the Seattle of City to use the BARTLETT as a laboratory until we get a new vessel (since we are lsing the COI from the USCG on June 30th). </t>
  </si>
  <si>
    <t>LED Conversion Kits</t>
  </si>
  <si>
    <t>Bulb.com</t>
  </si>
  <si>
    <t>Replace the lights on the BARTLETT and the VULCAN to make the student lab areas safe to work in.</t>
  </si>
  <si>
    <t>ProNautic 2420 Charger</t>
  </si>
  <si>
    <t>Fisheries Supply</t>
  </si>
  <si>
    <t>Bank battery charger - 1 EA for the Vessels 1010 and MARITIME INSTRUCTOR</t>
  </si>
  <si>
    <t xml:space="preserve">confined space fan 8YA72 </t>
  </si>
  <si>
    <t>Grainger</t>
  </si>
  <si>
    <t>Total</t>
  </si>
  <si>
    <t>Extra High</t>
  </si>
  <si>
    <t>Part of the cost for the MARITIME INDUSTRY Drydocking = Full Cost ~ $250,000</t>
  </si>
  <si>
    <t>All practicum underway days/sea time</t>
  </si>
  <si>
    <t>Shipyard</t>
  </si>
  <si>
    <t>Hull plating replacement to maintain the COI from the USCG</t>
  </si>
  <si>
    <t>Classroom Equipment - Non-Computing Equipment Request 2016-2017</t>
  </si>
  <si>
    <t>Oily Water Seperator BBOWS 2.2</t>
  </si>
  <si>
    <t>MTS 212</t>
  </si>
  <si>
    <t>Skim Oil Inc.</t>
  </si>
  <si>
    <t>Baldschwiler</t>
  </si>
  <si>
    <t>Fuel Oil Purifier Westflia Inc.</t>
  </si>
  <si>
    <t>Ballard Oil</t>
  </si>
  <si>
    <t xml:space="preserve">Reverse Osmosis Desalanitor </t>
  </si>
  <si>
    <t>US Watermaker</t>
  </si>
  <si>
    <r>
      <t xml:space="preserve">Schneider Electric Variable Frequency Drive, 1-HP, 3-phase, 240 VAC Input, </t>
    </r>
    <r>
      <rPr>
        <b/>
        <sz val="10"/>
        <color theme="1"/>
        <rFont val="Calibri"/>
        <family val="2"/>
        <scheme val="minor"/>
      </rPr>
      <t>Item #5 WJK4</t>
    </r>
  </si>
  <si>
    <t>MTS-221</t>
  </si>
  <si>
    <t>Grainger's Industrial Supply</t>
  </si>
  <si>
    <t>Marcontell</t>
  </si>
  <si>
    <t>For VFD Demonstraions/Labs</t>
  </si>
  <si>
    <r>
      <t xml:space="preserve">Marithon Motors, 1/2-HP Vector Motor, 3-phase, 1725 RPM, 230 Volt, Frame 56C, </t>
    </r>
    <r>
      <rPr>
        <b/>
        <sz val="10"/>
        <color theme="1"/>
        <rFont val="Calibri"/>
        <family val="2"/>
        <scheme val="minor"/>
      </rPr>
      <t>Item # 46N445</t>
    </r>
  </si>
  <si>
    <r>
      <t xml:space="preserve">Schneider Electric, 3-phase Soft-Start, 12A Output, 208-240 VAC Input/Output, </t>
    </r>
    <r>
      <rPr>
        <b/>
        <sz val="10"/>
        <color theme="1"/>
        <rFont val="Calibri"/>
        <family val="2"/>
        <scheme val="minor"/>
      </rPr>
      <t>Item # 13167</t>
    </r>
  </si>
  <si>
    <r>
      <t xml:space="preserve">Robinaire Heating Blanket for 30 &amp; 50-lb Refrigerant Tanks, </t>
    </r>
    <r>
      <rPr>
        <b/>
        <sz val="10"/>
        <color theme="1"/>
        <rFont val="Calibri"/>
        <family val="2"/>
        <scheme val="minor"/>
      </rPr>
      <t>Item # 10994</t>
    </r>
  </si>
  <si>
    <t>MTS-233</t>
  </si>
  <si>
    <t>Tequipment.net</t>
  </si>
  <si>
    <t>For Refrigerant Pressure/Temperature Demonstraions/Labs</t>
  </si>
  <si>
    <t>Liquid Level Sensor For Refrigerant Recovery Tank</t>
  </si>
  <si>
    <t>For Refrigeration Labs</t>
  </si>
  <si>
    <t>Telescoping Easel, Aluminum (H-1450SIL)</t>
  </si>
  <si>
    <t>Mutliple</t>
  </si>
  <si>
    <t>UHLINE</t>
  </si>
  <si>
    <t>Schmitt &amp; Scherer</t>
  </si>
  <si>
    <t>For student classroom presentations and group work - some for each new classroom</t>
  </si>
  <si>
    <t>Flip Chart Bar (H-1451SIL)</t>
  </si>
  <si>
    <t>3/4" forged steel gate valve</t>
  </si>
  <si>
    <t>MTS 285</t>
  </si>
  <si>
    <t>yes</t>
  </si>
  <si>
    <t>McMaster carr</t>
  </si>
  <si>
    <t>Kenney</t>
  </si>
  <si>
    <t>3/4" forged steel globe valve</t>
  </si>
  <si>
    <t>steam trap 1/2" 125#</t>
  </si>
  <si>
    <t>steam trap thermodynamic 1/2"</t>
  </si>
  <si>
    <t>heating plate</t>
  </si>
  <si>
    <t>Flinn scientific</t>
  </si>
  <si>
    <t>thermometer - non mercury</t>
  </si>
  <si>
    <t>SH stm demo kit</t>
  </si>
  <si>
    <t>Bunsen burner</t>
  </si>
  <si>
    <t xml:space="preserve">support stand </t>
  </si>
  <si>
    <t>clamp holder</t>
  </si>
  <si>
    <t>universal extension clamp</t>
  </si>
  <si>
    <t>burner tubing</t>
  </si>
  <si>
    <t>gas law demonstrator</t>
  </si>
  <si>
    <t>Arbor scientific</t>
  </si>
  <si>
    <t>250 cc erlenmyer flask</t>
  </si>
  <si>
    <t>Hero's engine</t>
  </si>
  <si>
    <t>stoppers - 1 hole</t>
  </si>
  <si>
    <t>stoppers - 2 hole</t>
  </si>
  <si>
    <t>thermometer digital pocket economy</t>
  </si>
  <si>
    <t>fire syringe</t>
  </si>
  <si>
    <t>steam generator</t>
  </si>
  <si>
    <t xml:space="preserve">Set up in Diesel Lab to use when and if the BARTLETT goes away. Most of the new vessel, in terms of size we need, will not have an Oily Water Separator. This is a key piece of equipment for the students to get their RFPEW competency sign off for the USCG. </t>
  </si>
  <si>
    <t>This piece of equipment does not work on the BARTLETT. It is impapartive in MTS 212</t>
  </si>
  <si>
    <t>AP8226 - To have demostrations on how steam works in boilers</t>
  </si>
  <si>
    <t>AP6049 digital - To have demostrations &amp; hands on work on how steam works in boilers</t>
  </si>
  <si>
    <t>PI 2020 - To have demostrations &amp; hands on work on how steam works in boilers</t>
  </si>
  <si>
    <t>AP5719 - To have demostrations &amp; hands on work on how steam works in boilers</t>
  </si>
  <si>
    <t>AP2316 (18 each) - To have demostrations &amp; hands on work on how steam works in boilers</t>
  </si>
  <si>
    <t>AP2306 (18 each) - To have demostrations &amp; hands on work on how steam works in boilers</t>
  </si>
  <si>
    <t>AP7115 - To have demostrations &amp; hands on work on how steam works in boilers</t>
  </si>
  <si>
    <t>GP3045 pg 226 - To have demostrations &amp; hands on work on how steam works in boilers</t>
  </si>
  <si>
    <t>PI2065 - To have demostrations &amp; hands on work on how steam works in boilers</t>
  </si>
  <si>
    <t>AP8285 - To have demostrations &amp; hands on work on how steam works in boilers</t>
  </si>
  <si>
    <t>AP1037 - To have demostrations &amp; hands on work on how steam works in boilers</t>
  </si>
  <si>
    <t>AP8219 - To have demostrations &amp; hands on work on how steam works in boilers</t>
  </si>
  <si>
    <t>AP1028 - To have demostrations &amp; hands on work on how steam works in boilers</t>
  </si>
  <si>
    <t>AP6158 - To have demostrations &amp; hands on work on how steam works in boilers</t>
  </si>
  <si>
    <t>AP8871 ever safe - To have demostrations &amp; hands on work on how steam works in boilers</t>
  </si>
  <si>
    <t>AP7233- To have demostrations &amp; hands on work on how steam works in boilers</t>
  </si>
  <si>
    <t>4920K52 - To have demostrations &amp; hands on work on how steam works in boilers</t>
  </si>
  <si>
    <t>4897K27 - To have demostrations &amp; hands on work on how steam works in boilers</t>
  </si>
  <si>
    <t>4737K54 - To have demostrations &amp; hands on work on how steam works in boilers</t>
  </si>
  <si>
    <t>4784K34 - To have demostrations &amp; hands on work on how steam works in boilers</t>
  </si>
  <si>
    <t>Vessel Maintenace &amp; Safety - Non-Computing Equipment Request 2016-2017</t>
  </si>
  <si>
    <t>MARITIME INSTRUCTOR Dry Docking - Non-Computing Equipment Request 2016-2017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</si>
</sst>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8"/>
      <color theme="1"/>
      <name val="Calibri"/>
      <family val="2"/>
      <scheme val="minor"/>
    </font>
    <font>
      <b/>
      <sz val="10"/>
      <color theme="1"/>
      <name val="Calibri"/>
      <family val="2"/>
      <scheme val="minor"/>
    </font>
    <font>
      <sz val="10"/>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9">
    <xf numFmtId="0" fontId="0" fillId="0" borderId="0" xfId="0"/>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44" fontId="4" fillId="0" borderId="0" xfId="1" applyFont="1"/>
    <xf numFmtId="0" fontId="4" fillId="0" borderId="0" xfId="1" applyNumberFormat="1" applyFont="1"/>
    <xf numFmtId="0" fontId="4" fillId="0" borderId="0" xfId="0" applyFont="1"/>
    <xf numFmtId="0" fontId="5" fillId="0" borderId="1" xfId="0" applyFont="1" applyBorder="1" applyAlignment="1">
      <alignment horizontal="center"/>
    </xf>
    <xf numFmtId="0" fontId="5" fillId="0" borderId="1" xfId="0" applyFont="1" applyBorder="1" applyAlignment="1">
      <alignment horizontal="center" wrapText="1"/>
    </xf>
    <xf numFmtId="44" fontId="5" fillId="0" borderId="1" xfId="1" applyFont="1" applyBorder="1" applyAlignment="1">
      <alignment horizontal="center"/>
    </xf>
    <xf numFmtId="0" fontId="5" fillId="0" borderId="1" xfId="1" applyNumberFormat="1" applyFont="1" applyBorder="1" applyAlignment="1">
      <alignment horizontal="center"/>
    </xf>
    <xf numFmtId="0" fontId="6" fillId="0" borderId="0" xfId="0" applyFont="1"/>
    <xf numFmtId="0" fontId="6" fillId="0" borderId="1" xfId="0" applyFont="1" applyBorder="1" applyAlignment="1">
      <alignment horizontal="center" wrapText="1"/>
    </xf>
    <xf numFmtId="0" fontId="6" fillId="0" borderId="1" xfId="0" applyFont="1" applyBorder="1" applyAlignment="1">
      <alignment wrapText="1"/>
    </xf>
    <xf numFmtId="44" fontId="6" fillId="0" borderId="1" xfId="1" applyFont="1" applyBorder="1" applyAlignment="1">
      <alignment wrapText="1"/>
    </xf>
    <xf numFmtId="0" fontId="6" fillId="0" borderId="1" xfId="1" applyNumberFormat="1" applyFont="1" applyBorder="1" applyAlignment="1">
      <alignment wrapText="1"/>
    </xf>
    <xf numFmtId="0" fontId="6" fillId="0" borderId="1" xfId="0" applyFont="1" applyBorder="1" applyAlignment="1">
      <alignment horizontal="center"/>
    </xf>
    <xf numFmtId="44" fontId="6" fillId="0" borderId="1" xfId="1" applyFont="1" applyBorder="1"/>
    <xf numFmtId="0" fontId="6" fillId="0" borderId="1" xfId="1" applyNumberFormat="1" applyFont="1" applyBorder="1"/>
    <xf numFmtId="0" fontId="6" fillId="0" borderId="1" xfId="0" applyFont="1" applyBorder="1"/>
    <xf numFmtId="0" fontId="0" fillId="0" borderId="0" xfId="0" applyFont="1" applyAlignment="1">
      <alignment horizontal="center"/>
    </xf>
    <xf numFmtId="44" fontId="0" fillId="0" borderId="0" xfId="1" applyFont="1"/>
    <xf numFmtId="0" fontId="0" fillId="0" borderId="0" xfId="1" applyNumberFormat="1" applyFont="1"/>
    <xf numFmtId="44" fontId="2" fillId="0" borderId="0" xfId="1" applyFont="1" applyAlignment="1">
      <alignment horizontal="right"/>
    </xf>
    <xf numFmtId="44" fontId="2" fillId="0" borderId="0" xfId="1" applyFont="1"/>
    <xf numFmtId="0" fontId="4" fillId="0" borderId="0" xfId="0" applyFont="1" applyAlignment="1">
      <alignment horizontal="center" wrapText="1"/>
    </xf>
    <xf numFmtId="0" fontId="0" fillId="0" borderId="0" xfId="0" applyAlignment="1">
      <alignment horizontal="center" wrapText="1"/>
    </xf>
    <xf numFmtId="0" fontId="3" fillId="0" borderId="0" xfId="0" applyFont="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tabSelected="1" zoomScaleNormal="100" workbookViewId="0">
      <selection activeCell="L36" sqref="L36"/>
    </sheetView>
  </sheetViews>
  <sheetFormatPr defaultRowHeight="15" x14ac:dyDescent="0.25"/>
  <cols>
    <col min="1" max="1" width="9.140625" style="1"/>
    <col min="2" max="2" width="34.85546875" style="2" customWidth="1"/>
    <col min="3" max="3" width="18.42578125" style="27" customWidth="1"/>
    <col min="4" max="4" width="9.140625" style="1"/>
    <col min="5" max="5" width="10.7109375" style="1" customWidth="1"/>
    <col min="6" max="6" width="10.7109375" style="22" bestFit="1" customWidth="1"/>
    <col min="7" max="7" width="9.140625" style="23"/>
    <col min="8" max="8" width="10.85546875" style="22" customWidth="1"/>
    <col min="9" max="9" width="9.7109375" style="22" bestFit="1" customWidth="1"/>
    <col min="10" max="10" width="9.140625" style="22"/>
    <col min="11" max="11" width="11.7109375" style="22" customWidth="1"/>
    <col min="12" max="12" width="16.5703125" style="22" customWidth="1"/>
    <col min="13" max="13" width="22.140625" customWidth="1"/>
    <col min="14" max="14" width="16.42578125" customWidth="1"/>
    <col min="15" max="15" width="31.7109375" style="2" customWidth="1"/>
    <col min="16" max="20" width="31.7109375" customWidth="1"/>
  </cols>
  <sheetData>
    <row r="1" spans="1:15" ht="18.75" x14ac:dyDescent="0.3">
      <c r="B1" s="28" t="s">
        <v>46</v>
      </c>
      <c r="C1" s="28"/>
      <c r="D1" s="28"/>
      <c r="E1" s="28"/>
      <c r="F1" s="28"/>
      <c r="G1" s="28"/>
      <c r="H1" s="28"/>
      <c r="I1" s="28"/>
      <c r="J1" s="28"/>
      <c r="K1" s="28"/>
      <c r="L1" s="28"/>
      <c r="M1" s="28"/>
      <c r="N1" s="28"/>
    </row>
    <row r="3" spans="1:15" x14ac:dyDescent="0.25">
      <c r="A3" s="3"/>
      <c r="B3" s="4"/>
      <c r="C3" s="26"/>
      <c r="D3" s="3"/>
      <c r="E3" s="3"/>
      <c r="F3" s="5"/>
      <c r="G3" s="6"/>
      <c r="H3" s="5"/>
      <c r="I3" s="5"/>
      <c r="J3" s="5"/>
      <c r="K3" s="5"/>
      <c r="L3" s="5"/>
      <c r="M3" s="7"/>
      <c r="N3" s="7"/>
      <c r="O3" s="4"/>
    </row>
    <row r="4" spans="1:15" s="12" customFormat="1" ht="12.75" x14ac:dyDescent="0.2">
      <c r="A4" s="8" t="s">
        <v>0</v>
      </c>
      <c r="B4" s="9" t="s">
        <v>1</v>
      </c>
      <c r="C4" s="9" t="s">
        <v>2</v>
      </c>
      <c r="D4" s="8" t="s">
        <v>3</v>
      </c>
      <c r="E4" s="8" t="s">
        <v>4</v>
      </c>
      <c r="F4" s="10" t="s">
        <v>5</v>
      </c>
      <c r="G4" s="11" t="s">
        <v>6</v>
      </c>
      <c r="H4" s="10" t="s">
        <v>7</v>
      </c>
      <c r="I4" s="10" t="s">
        <v>8</v>
      </c>
      <c r="J4" s="10" t="s">
        <v>9</v>
      </c>
      <c r="K4" s="10" t="s">
        <v>10</v>
      </c>
      <c r="L4" s="10" t="s">
        <v>11</v>
      </c>
      <c r="M4" s="8" t="s">
        <v>12</v>
      </c>
      <c r="N4" s="8" t="s">
        <v>13</v>
      </c>
      <c r="O4" s="9" t="s">
        <v>14</v>
      </c>
    </row>
    <row r="5" spans="1:15" ht="102.75" x14ac:dyDescent="0.25">
      <c r="A5" s="13">
        <v>1</v>
      </c>
      <c r="B5" s="14" t="s">
        <v>47</v>
      </c>
      <c r="C5" s="13" t="s">
        <v>48</v>
      </c>
      <c r="D5" s="14" t="s">
        <v>23</v>
      </c>
      <c r="E5" s="14" t="s">
        <v>24</v>
      </c>
      <c r="F5" s="15">
        <v>13500</v>
      </c>
      <c r="G5" s="16">
        <v>1</v>
      </c>
      <c r="H5" s="15">
        <f>G5*F5</f>
        <v>13500</v>
      </c>
      <c r="I5" s="15">
        <f t="shared" ref="I5:I7" si="0">H5*0.096</f>
        <v>1296</v>
      </c>
      <c r="J5" s="15">
        <v>0</v>
      </c>
      <c r="K5" s="15">
        <f t="shared" ref="K5:K7" si="1">H5+I5+J5</f>
        <v>14796</v>
      </c>
      <c r="L5" s="15">
        <f>K5</f>
        <v>14796</v>
      </c>
      <c r="M5" s="14" t="s">
        <v>49</v>
      </c>
      <c r="N5" s="14" t="s">
        <v>50</v>
      </c>
      <c r="O5" s="14" t="s">
        <v>100</v>
      </c>
    </row>
    <row r="6" spans="1:15" ht="102.75" x14ac:dyDescent="0.25">
      <c r="A6" s="13">
        <v>2</v>
      </c>
      <c r="B6" s="14" t="s">
        <v>51</v>
      </c>
      <c r="C6" s="13" t="s">
        <v>48</v>
      </c>
      <c r="D6" s="14" t="s">
        <v>23</v>
      </c>
      <c r="E6" s="14" t="s">
        <v>24</v>
      </c>
      <c r="F6" s="15">
        <v>14500</v>
      </c>
      <c r="G6" s="16">
        <v>1</v>
      </c>
      <c r="H6" s="15">
        <f>G6*F6</f>
        <v>14500</v>
      </c>
      <c r="I6" s="15">
        <f t="shared" si="0"/>
        <v>1392</v>
      </c>
      <c r="J6" s="15">
        <v>0</v>
      </c>
      <c r="K6" s="15">
        <f t="shared" si="1"/>
        <v>15892</v>
      </c>
      <c r="L6" s="15">
        <f t="shared" ref="L6:L34" si="2">L5+K6</f>
        <v>30688</v>
      </c>
      <c r="M6" s="14" t="s">
        <v>52</v>
      </c>
      <c r="N6" s="14" t="s">
        <v>50</v>
      </c>
      <c r="O6" s="14" t="s">
        <v>100</v>
      </c>
    </row>
    <row r="7" spans="1:15" ht="39" x14ac:dyDescent="0.25">
      <c r="A7" s="13">
        <v>3</v>
      </c>
      <c r="B7" s="14" t="s">
        <v>53</v>
      </c>
      <c r="C7" s="13" t="s">
        <v>48</v>
      </c>
      <c r="D7" s="14" t="s">
        <v>23</v>
      </c>
      <c r="E7" s="14" t="s">
        <v>24</v>
      </c>
      <c r="F7" s="15">
        <v>13000</v>
      </c>
      <c r="G7" s="16">
        <v>1</v>
      </c>
      <c r="H7" s="15">
        <f>G7*F7</f>
        <v>13000</v>
      </c>
      <c r="I7" s="15">
        <f t="shared" si="0"/>
        <v>1248</v>
      </c>
      <c r="J7" s="15">
        <v>0</v>
      </c>
      <c r="K7" s="15">
        <f t="shared" si="1"/>
        <v>14248</v>
      </c>
      <c r="L7" s="15">
        <f t="shared" si="2"/>
        <v>44936</v>
      </c>
      <c r="M7" s="14" t="s">
        <v>54</v>
      </c>
      <c r="N7" s="14" t="s">
        <v>50</v>
      </c>
      <c r="O7" s="14" t="s">
        <v>101</v>
      </c>
    </row>
    <row r="8" spans="1:15" ht="39" x14ac:dyDescent="0.25">
      <c r="A8" s="13">
        <v>1</v>
      </c>
      <c r="B8" s="14" t="s">
        <v>55</v>
      </c>
      <c r="C8" s="13" t="s">
        <v>56</v>
      </c>
      <c r="D8" s="14" t="s">
        <v>23</v>
      </c>
      <c r="E8" s="14" t="s">
        <v>24</v>
      </c>
      <c r="F8" s="15">
        <v>297.25</v>
      </c>
      <c r="G8" s="16">
        <v>3</v>
      </c>
      <c r="H8" s="15">
        <v>891.75</v>
      </c>
      <c r="I8" s="15">
        <f>H8*0.096</f>
        <v>85.608000000000004</v>
      </c>
      <c r="J8" s="15">
        <v>11.99</v>
      </c>
      <c r="K8" s="15">
        <f t="shared" ref="K8:K13" si="3">H8+I8+J8</f>
        <v>989.34799999999996</v>
      </c>
      <c r="L8" s="15">
        <f t="shared" si="2"/>
        <v>45925.347999999998</v>
      </c>
      <c r="M8" s="14" t="s">
        <v>57</v>
      </c>
      <c r="N8" s="14" t="s">
        <v>58</v>
      </c>
      <c r="O8" s="14" t="s">
        <v>59</v>
      </c>
    </row>
    <row r="9" spans="1:15" ht="39" x14ac:dyDescent="0.25">
      <c r="A9" s="13">
        <v>2</v>
      </c>
      <c r="B9" s="14" t="s">
        <v>60</v>
      </c>
      <c r="C9" s="13" t="s">
        <v>56</v>
      </c>
      <c r="D9" s="14" t="s">
        <v>23</v>
      </c>
      <c r="E9" s="14" t="s">
        <v>24</v>
      </c>
      <c r="F9" s="15">
        <v>411.35</v>
      </c>
      <c r="G9" s="16">
        <v>3</v>
      </c>
      <c r="H9" s="15">
        <v>1233.75</v>
      </c>
      <c r="I9" s="15">
        <f>H9*0.096</f>
        <v>118.44</v>
      </c>
      <c r="J9" s="15">
        <v>24.51</v>
      </c>
      <c r="K9" s="15">
        <f t="shared" si="3"/>
        <v>1376.7</v>
      </c>
      <c r="L9" s="15">
        <f t="shared" si="2"/>
        <v>47302.047999999995</v>
      </c>
      <c r="M9" s="14" t="s">
        <v>57</v>
      </c>
      <c r="N9" s="14" t="s">
        <v>58</v>
      </c>
      <c r="O9" s="14" t="s">
        <v>59</v>
      </c>
    </row>
    <row r="10" spans="1:15" ht="39" x14ac:dyDescent="0.25">
      <c r="A10" s="13">
        <v>3</v>
      </c>
      <c r="B10" s="14" t="s">
        <v>61</v>
      </c>
      <c r="C10" s="13" t="s">
        <v>56</v>
      </c>
      <c r="D10" s="14" t="s">
        <v>23</v>
      </c>
      <c r="E10" s="14" t="s">
        <v>24</v>
      </c>
      <c r="F10" s="15">
        <v>263.25</v>
      </c>
      <c r="G10" s="16">
        <v>3</v>
      </c>
      <c r="H10" s="15">
        <v>789.75</v>
      </c>
      <c r="I10" s="15">
        <f>H10*0.096</f>
        <v>75.816000000000003</v>
      </c>
      <c r="J10" s="15">
        <v>11.99</v>
      </c>
      <c r="K10" s="15">
        <f t="shared" si="3"/>
        <v>877.55600000000004</v>
      </c>
      <c r="L10" s="15">
        <f t="shared" si="2"/>
        <v>48179.603999999992</v>
      </c>
      <c r="M10" s="14" t="s">
        <v>57</v>
      </c>
      <c r="N10" s="14" t="s">
        <v>58</v>
      </c>
      <c r="O10" s="14" t="s">
        <v>59</v>
      </c>
    </row>
    <row r="11" spans="1:15" ht="26.25" x14ac:dyDescent="0.25">
      <c r="A11" s="13">
        <v>4</v>
      </c>
      <c r="B11" s="14" t="s">
        <v>62</v>
      </c>
      <c r="C11" s="13" t="s">
        <v>63</v>
      </c>
      <c r="D11" s="14" t="s">
        <v>23</v>
      </c>
      <c r="E11" s="14" t="s">
        <v>24</v>
      </c>
      <c r="F11" s="15">
        <v>155.65</v>
      </c>
      <c r="G11" s="16">
        <v>2</v>
      </c>
      <c r="H11" s="15">
        <v>311.3</v>
      </c>
      <c r="I11" s="15">
        <f>H11*0.096</f>
        <v>29.884800000000002</v>
      </c>
      <c r="J11" s="15">
        <v>13.67</v>
      </c>
      <c r="K11" s="15">
        <f t="shared" si="3"/>
        <v>354.85480000000001</v>
      </c>
      <c r="L11" s="15">
        <f t="shared" si="2"/>
        <v>48534.458799999993</v>
      </c>
      <c r="M11" s="14" t="s">
        <v>64</v>
      </c>
      <c r="N11" s="14" t="s">
        <v>58</v>
      </c>
      <c r="O11" s="14" t="s">
        <v>65</v>
      </c>
    </row>
    <row r="12" spans="1:15" ht="26.25" x14ac:dyDescent="0.25">
      <c r="A12" s="13">
        <v>5</v>
      </c>
      <c r="B12" s="14" t="s">
        <v>66</v>
      </c>
      <c r="C12" s="13" t="s">
        <v>63</v>
      </c>
      <c r="D12" s="14" t="s">
        <v>23</v>
      </c>
      <c r="E12" s="14" t="s">
        <v>24</v>
      </c>
      <c r="F12" s="15">
        <v>90.05</v>
      </c>
      <c r="G12" s="16">
        <v>1</v>
      </c>
      <c r="H12" s="15">
        <v>90.05</v>
      </c>
      <c r="I12" s="15">
        <f>H12*0.096</f>
        <v>8.6448</v>
      </c>
      <c r="J12" s="15">
        <v>10.48</v>
      </c>
      <c r="K12" s="15">
        <f t="shared" si="3"/>
        <v>109.1748</v>
      </c>
      <c r="L12" s="15">
        <f t="shared" si="2"/>
        <v>48643.633599999994</v>
      </c>
      <c r="M12" s="14" t="s">
        <v>57</v>
      </c>
      <c r="N12" s="14" t="s">
        <v>58</v>
      </c>
      <c r="O12" s="14" t="s">
        <v>67</v>
      </c>
    </row>
    <row r="13" spans="1:15" ht="39" x14ac:dyDescent="0.25">
      <c r="A13" s="13">
        <v>2</v>
      </c>
      <c r="B13" s="14" t="s">
        <v>68</v>
      </c>
      <c r="C13" s="13" t="s">
        <v>69</v>
      </c>
      <c r="D13" s="14" t="s">
        <v>23</v>
      </c>
      <c r="E13" s="14" t="s">
        <v>24</v>
      </c>
      <c r="F13" s="15">
        <v>69</v>
      </c>
      <c r="G13" s="16">
        <v>9</v>
      </c>
      <c r="H13" s="15">
        <f t="shared" ref="H13:H34" si="4">F13*G13</f>
        <v>621</v>
      </c>
      <c r="I13" s="15">
        <f t="shared" ref="I13:I34" si="5">H13*0.096</f>
        <v>59.616</v>
      </c>
      <c r="J13" s="15">
        <v>0</v>
      </c>
      <c r="K13" s="15">
        <f t="shared" si="3"/>
        <v>680.61599999999999</v>
      </c>
      <c r="L13" s="15">
        <f t="shared" si="2"/>
        <v>49324.249599999996</v>
      </c>
      <c r="M13" s="14" t="s">
        <v>70</v>
      </c>
      <c r="N13" s="14" t="s">
        <v>71</v>
      </c>
      <c r="O13" s="14" t="s">
        <v>72</v>
      </c>
    </row>
    <row r="14" spans="1:15" ht="39" x14ac:dyDescent="0.25">
      <c r="A14" s="13">
        <v>2</v>
      </c>
      <c r="B14" s="14" t="s">
        <v>73</v>
      </c>
      <c r="C14" s="13" t="s">
        <v>69</v>
      </c>
      <c r="D14" s="14" t="s">
        <v>23</v>
      </c>
      <c r="E14" s="14" t="s">
        <v>24</v>
      </c>
      <c r="F14" s="15">
        <v>45</v>
      </c>
      <c r="G14" s="16">
        <v>9</v>
      </c>
      <c r="H14" s="15">
        <f t="shared" si="4"/>
        <v>405</v>
      </c>
      <c r="I14" s="15">
        <f t="shared" si="5"/>
        <v>38.880000000000003</v>
      </c>
      <c r="J14" s="15">
        <v>0</v>
      </c>
      <c r="K14" s="15">
        <f t="shared" ref="K14:K34" si="6">H14+I14+J14</f>
        <v>443.88</v>
      </c>
      <c r="L14" s="15">
        <f t="shared" si="2"/>
        <v>49768.129599999993</v>
      </c>
      <c r="M14" s="14" t="s">
        <v>70</v>
      </c>
      <c r="N14" s="14" t="s">
        <v>71</v>
      </c>
      <c r="O14" s="14" t="s">
        <v>72</v>
      </c>
    </row>
    <row r="15" spans="1:15" ht="39" x14ac:dyDescent="0.25">
      <c r="A15" s="17">
        <v>1</v>
      </c>
      <c r="B15" s="14" t="s">
        <v>74</v>
      </c>
      <c r="C15" s="17" t="s">
        <v>75</v>
      </c>
      <c r="D15" s="20" t="s">
        <v>76</v>
      </c>
      <c r="E15" s="20"/>
      <c r="F15" s="18">
        <v>61.55</v>
      </c>
      <c r="G15" s="18">
        <v>2</v>
      </c>
      <c r="H15" s="18">
        <f t="shared" si="4"/>
        <v>123.1</v>
      </c>
      <c r="I15" s="18">
        <f t="shared" si="5"/>
        <v>11.817600000000001</v>
      </c>
      <c r="J15" s="18">
        <v>6</v>
      </c>
      <c r="K15" s="18">
        <f t="shared" si="6"/>
        <v>140.91759999999999</v>
      </c>
      <c r="L15" s="15">
        <f t="shared" si="2"/>
        <v>49909.047199999994</v>
      </c>
      <c r="M15" s="14" t="s">
        <v>77</v>
      </c>
      <c r="N15" s="20" t="s">
        <v>78</v>
      </c>
      <c r="O15" s="14" t="s">
        <v>121</v>
      </c>
    </row>
    <row r="16" spans="1:15" ht="39" x14ac:dyDescent="0.25">
      <c r="A16" s="17">
        <v>1</v>
      </c>
      <c r="B16" s="14" t="s">
        <v>79</v>
      </c>
      <c r="C16" s="17" t="s">
        <v>75</v>
      </c>
      <c r="D16" s="20" t="s">
        <v>76</v>
      </c>
      <c r="E16" s="20"/>
      <c r="F16" s="18">
        <v>98.95</v>
      </c>
      <c r="G16" s="18">
        <v>2</v>
      </c>
      <c r="H16" s="18">
        <f t="shared" si="4"/>
        <v>197.9</v>
      </c>
      <c r="I16" s="18">
        <f t="shared" si="5"/>
        <v>18.9984</v>
      </c>
      <c r="J16" s="18">
        <v>6</v>
      </c>
      <c r="K16" s="18">
        <f t="shared" si="6"/>
        <v>222.89840000000001</v>
      </c>
      <c r="L16" s="15">
        <f t="shared" si="2"/>
        <v>50131.945599999992</v>
      </c>
      <c r="M16" s="14" t="s">
        <v>77</v>
      </c>
      <c r="N16" s="20" t="s">
        <v>78</v>
      </c>
      <c r="O16" s="14" t="s">
        <v>120</v>
      </c>
    </row>
    <row r="17" spans="1:15" ht="39" x14ac:dyDescent="0.25">
      <c r="A17" s="17">
        <v>1</v>
      </c>
      <c r="B17" s="14" t="s">
        <v>80</v>
      </c>
      <c r="C17" s="17" t="s">
        <v>75</v>
      </c>
      <c r="D17" s="20" t="s">
        <v>76</v>
      </c>
      <c r="E17" s="20"/>
      <c r="F17" s="18">
        <v>169.95</v>
      </c>
      <c r="G17" s="18">
        <v>1</v>
      </c>
      <c r="H17" s="18">
        <f t="shared" si="4"/>
        <v>169.95</v>
      </c>
      <c r="I17" s="18">
        <f t="shared" si="5"/>
        <v>16.315200000000001</v>
      </c>
      <c r="J17" s="18">
        <v>6</v>
      </c>
      <c r="K17" s="18">
        <f t="shared" si="6"/>
        <v>192.26519999999999</v>
      </c>
      <c r="L17" s="15">
        <f t="shared" si="2"/>
        <v>50324.210799999993</v>
      </c>
      <c r="M17" s="14" t="s">
        <v>77</v>
      </c>
      <c r="N17" s="20" t="s">
        <v>78</v>
      </c>
      <c r="O17" s="14" t="s">
        <v>119</v>
      </c>
    </row>
    <row r="18" spans="1:15" ht="39" x14ac:dyDescent="0.25">
      <c r="A18" s="17">
        <v>1</v>
      </c>
      <c r="B18" s="14" t="s">
        <v>81</v>
      </c>
      <c r="C18" s="17" t="s">
        <v>75</v>
      </c>
      <c r="D18" s="20" t="s">
        <v>76</v>
      </c>
      <c r="E18" s="20"/>
      <c r="F18" s="18">
        <v>165.37</v>
      </c>
      <c r="G18" s="18">
        <v>1</v>
      </c>
      <c r="H18" s="18">
        <f t="shared" si="4"/>
        <v>165.37</v>
      </c>
      <c r="I18" s="18">
        <f t="shared" si="5"/>
        <v>15.875520000000002</v>
      </c>
      <c r="J18" s="18">
        <v>6</v>
      </c>
      <c r="K18" s="18">
        <f t="shared" si="6"/>
        <v>187.24552</v>
      </c>
      <c r="L18" s="15">
        <f t="shared" si="2"/>
        <v>50511.45631999999</v>
      </c>
      <c r="M18" s="14" t="s">
        <v>77</v>
      </c>
      <c r="N18" s="20" t="s">
        <v>78</v>
      </c>
      <c r="O18" s="14" t="s">
        <v>118</v>
      </c>
    </row>
    <row r="19" spans="1:15" ht="39" x14ac:dyDescent="0.25">
      <c r="A19" s="17">
        <v>1</v>
      </c>
      <c r="B19" s="14" t="s">
        <v>82</v>
      </c>
      <c r="C19" s="17" t="s">
        <v>75</v>
      </c>
      <c r="D19" s="20" t="s">
        <v>76</v>
      </c>
      <c r="E19" s="20"/>
      <c r="F19" s="18">
        <v>179.05</v>
      </c>
      <c r="G19" s="18">
        <v>4</v>
      </c>
      <c r="H19" s="18">
        <f t="shared" si="4"/>
        <v>716.2</v>
      </c>
      <c r="I19" s="18">
        <f t="shared" si="5"/>
        <v>68.755200000000002</v>
      </c>
      <c r="J19" s="18">
        <v>6</v>
      </c>
      <c r="K19" s="18">
        <f t="shared" si="6"/>
        <v>790.9552000000001</v>
      </c>
      <c r="L19" s="15">
        <f t="shared" si="2"/>
        <v>51302.411519999987</v>
      </c>
      <c r="M19" s="14" t="s">
        <v>83</v>
      </c>
      <c r="N19" s="20" t="s">
        <v>78</v>
      </c>
      <c r="O19" s="14" t="s">
        <v>117</v>
      </c>
    </row>
    <row r="20" spans="1:15" ht="39" x14ac:dyDescent="0.25">
      <c r="A20" s="17">
        <v>1</v>
      </c>
      <c r="B20" s="14" t="s">
        <v>84</v>
      </c>
      <c r="C20" s="17" t="s">
        <v>75</v>
      </c>
      <c r="D20" s="20" t="s">
        <v>76</v>
      </c>
      <c r="E20" s="20"/>
      <c r="F20" s="18">
        <v>11.15</v>
      </c>
      <c r="G20" s="18">
        <v>4</v>
      </c>
      <c r="H20" s="18">
        <f t="shared" si="4"/>
        <v>44.6</v>
      </c>
      <c r="I20" s="18">
        <f t="shared" si="5"/>
        <v>4.2816000000000001</v>
      </c>
      <c r="J20" s="18">
        <v>6</v>
      </c>
      <c r="K20" s="18">
        <f t="shared" si="6"/>
        <v>54.881599999999999</v>
      </c>
      <c r="L20" s="15">
        <f t="shared" si="2"/>
        <v>51357.293119999988</v>
      </c>
      <c r="M20" s="14" t="s">
        <v>83</v>
      </c>
      <c r="N20" s="20" t="s">
        <v>78</v>
      </c>
      <c r="O20" s="14" t="s">
        <v>116</v>
      </c>
    </row>
    <row r="21" spans="1:15" ht="39" x14ac:dyDescent="0.25">
      <c r="A21" s="17">
        <v>1</v>
      </c>
      <c r="B21" s="14" t="s">
        <v>85</v>
      </c>
      <c r="C21" s="17" t="s">
        <v>75</v>
      </c>
      <c r="D21" s="20" t="s">
        <v>76</v>
      </c>
      <c r="E21" s="20"/>
      <c r="F21" s="18">
        <v>14.25</v>
      </c>
      <c r="G21" s="18">
        <v>4</v>
      </c>
      <c r="H21" s="18">
        <f t="shared" si="4"/>
        <v>57</v>
      </c>
      <c r="I21" s="18">
        <f t="shared" si="5"/>
        <v>5.4720000000000004</v>
      </c>
      <c r="J21" s="18">
        <v>6</v>
      </c>
      <c r="K21" s="18">
        <f t="shared" si="6"/>
        <v>68.472000000000008</v>
      </c>
      <c r="L21" s="15">
        <f t="shared" si="2"/>
        <v>51425.765119999989</v>
      </c>
      <c r="M21" s="14" t="s">
        <v>83</v>
      </c>
      <c r="N21" s="20" t="s">
        <v>78</v>
      </c>
      <c r="O21" s="14" t="s">
        <v>115</v>
      </c>
    </row>
    <row r="22" spans="1:15" ht="39" x14ac:dyDescent="0.25">
      <c r="A22" s="17">
        <v>1</v>
      </c>
      <c r="B22" s="14" t="s">
        <v>86</v>
      </c>
      <c r="C22" s="17" t="s">
        <v>75</v>
      </c>
      <c r="D22" s="20" t="s">
        <v>76</v>
      </c>
      <c r="E22" s="20"/>
      <c r="F22" s="18">
        <v>18.399999999999999</v>
      </c>
      <c r="G22" s="18">
        <v>4</v>
      </c>
      <c r="H22" s="18">
        <f t="shared" si="4"/>
        <v>73.599999999999994</v>
      </c>
      <c r="I22" s="18">
        <f t="shared" si="5"/>
        <v>7.0655999999999999</v>
      </c>
      <c r="J22" s="18">
        <v>6</v>
      </c>
      <c r="K22" s="18">
        <f t="shared" si="6"/>
        <v>86.665599999999998</v>
      </c>
      <c r="L22" s="15">
        <f t="shared" si="2"/>
        <v>51512.430719999989</v>
      </c>
      <c r="M22" s="14" t="s">
        <v>83</v>
      </c>
      <c r="N22" s="20" t="s">
        <v>78</v>
      </c>
      <c r="O22" s="14" t="s">
        <v>114</v>
      </c>
    </row>
    <row r="23" spans="1:15" ht="26.25" x14ac:dyDescent="0.25">
      <c r="A23" s="17">
        <v>1</v>
      </c>
      <c r="B23" s="14" t="s">
        <v>87</v>
      </c>
      <c r="C23" s="17" t="s">
        <v>75</v>
      </c>
      <c r="D23" s="20" t="s">
        <v>76</v>
      </c>
      <c r="E23" s="20"/>
      <c r="F23" s="18">
        <v>14.5</v>
      </c>
      <c r="G23" s="18">
        <v>4</v>
      </c>
      <c r="H23" s="18">
        <f t="shared" si="4"/>
        <v>58</v>
      </c>
      <c r="I23" s="18">
        <f t="shared" si="5"/>
        <v>5.5680000000000005</v>
      </c>
      <c r="J23" s="18">
        <v>6</v>
      </c>
      <c r="K23" s="18">
        <f t="shared" si="6"/>
        <v>69.567999999999998</v>
      </c>
      <c r="L23" s="15">
        <f t="shared" si="2"/>
        <v>51581.998719999989</v>
      </c>
      <c r="M23" s="14" t="s">
        <v>83</v>
      </c>
      <c r="N23" s="20" t="s">
        <v>78</v>
      </c>
      <c r="O23" s="14" t="s">
        <v>102</v>
      </c>
    </row>
    <row r="24" spans="1:15" ht="39" x14ac:dyDescent="0.25">
      <c r="A24" s="17">
        <v>1</v>
      </c>
      <c r="B24" s="14" t="s">
        <v>88</v>
      </c>
      <c r="C24" s="17" t="s">
        <v>75</v>
      </c>
      <c r="D24" s="20" t="s">
        <v>76</v>
      </c>
      <c r="E24" s="20"/>
      <c r="F24" s="18">
        <v>16.55</v>
      </c>
      <c r="G24" s="18">
        <v>4</v>
      </c>
      <c r="H24" s="18">
        <f t="shared" si="4"/>
        <v>66.2</v>
      </c>
      <c r="I24" s="18">
        <f t="shared" si="5"/>
        <v>6.3552000000000008</v>
      </c>
      <c r="J24" s="18">
        <v>6</v>
      </c>
      <c r="K24" s="18">
        <f t="shared" si="6"/>
        <v>78.555199999999999</v>
      </c>
      <c r="L24" s="15">
        <f t="shared" si="2"/>
        <v>51660.553919999991</v>
      </c>
      <c r="M24" s="14" t="s">
        <v>83</v>
      </c>
      <c r="N24" s="20" t="s">
        <v>78</v>
      </c>
      <c r="O24" s="14" t="s">
        <v>113</v>
      </c>
    </row>
    <row r="25" spans="1:15" ht="39" x14ac:dyDescent="0.25">
      <c r="A25" s="17">
        <v>1</v>
      </c>
      <c r="B25" s="14" t="s">
        <v>89</v>
      </c>
      <c r="C25" s="17" t="s">
        <v>75</v>
      </c>
      <c r="D25" s="20" t="s">
        <v>76</v>
      </c>
      <c r="E25" s="20"/>
      <c r="F25" s="18">
        <v>23.9</v>
      </c>
      <c r="G25" s="18">
        <v>2</v>
      </c>
      <c r="H25" s="18">
        <f t="shared" si="4"/>
        <v>47.8</v>
      </c>
      <c r="I25" s="18">
        <f t="shared" si="5"/>
        <v>4.5888</v>
      </c>
      <c r="J25" s="18">
        <v>6</v>
      </c>
      <c r="K25" s="18">
        <f t="shared" si="6"/>
        <v>58.388799999999996</v>
      </c>
      <c r="L25" s="15">
        <f t="shared" si="2"/>
        <v>51718.942719999992</v>
      </c>
      <c r="M25" s="14" t="s">
        <v>83</v>
      </c>
      <c r="N25" s="20" t="s">
        <v>78</v>
      </c>
      <c r="O25" s="14" t="s">
        <v>112</v>
      </c>
    </row>
    <row r="26" spans="1:15" ht="39" x14ac:dyDescent="0.25">
      <c r="A26" s="17">
        <v>1</v>
      </c>
      <c r="B26" s="14" t="s">
        <v>90</v>
      </c>
      <c r="C26" s="17" t="s">
        <v>75</v>
      </c>
      <c r="D26" s="20" t="s">
        <v>76</v>
      </c>
      <c r="E26" s="20"/>
      <c r="F26" s="18">
        <v>13.35</v>
      </c>
      <c r="G26" s="18">
        <v>1</v>
      </c>
      <c r="H26" s="18">
        <f t="shared" si="4"/>
        <v>13.35</v>
      </c>
      <c r="I26" s="18">
        <f t="shared" si="5"/>
        <v>1.2816000000000001</v>
      </c>
      <c r="J26" s="18">
        <v>6</v>
      </c>
      <c r="K26" s="18">
        <f t="shared" si="6"/>
        <v>20.631599999999999</v>
      </c>
      <c r="L26" s="15">
        <f t="shared" si="2"/>
        <v>51739.574319999992</v>
      </c>
      <c r="M26" s="14" t="s">
        <v>83</v>
      </c>
      <c r="N26" s="20" t="s">
        <v>78</v>
      </c>
      <c r="O26" s="14" t="s">
        <v>111</v>
      </c>
    </row>
    <row r="27" spans="1:15" ht="39" x14ac:dyDescent="0.25">
      <c r="A27" s="17">
        <v>1</v>
      </c>
      <c r="B27" s="14" t="s">
        <v>91</v>
      </c>
      <c r="C27" s="17" t="s">
        <v>75</v>
      </c>
      <c r="D27" s="20" t="s">
        <v>76</v>
      </c>
      <c r="E27" s="20"/>
      <c r="F27" s="18">
        <v>99</v>
      </c>
      <c r="G27" s="18">
        <v>1</v>
      </c>
      <c r="H27" s="18">
        <f t="shared" si="4"/>
        <v>99</v>
      </c>
      <c r="I27" s="18">
        <f t="shared" si="5"/>
        <v>9.5039999999999996</v>
      </c>
      <c r="J27" s="18">
        <v>6</v>
      </c>
      <c r="K27" s="18">
        <f t="shared" si="6"/>
        <v>114.504</v>
      </c>
      <c r="L27" s="15">
        <f t="shared" si="2"/>
        <v>51854.078319999993</v>
      </c>
      <c r="M27" s="14" t="s">
        <v>92</v>
      </c>
      <c r="N27" s="20" t="s">
        <v>78</v>
      </c>
      <c r="O27" s="14" t="s">
        <v>110</v>
      </c>
    </row>
    <row r="28" spans="1:15" ht="39" x14ac:dyDescent="0.25">
      <c r="A28" s="17">
        <v>1</v>
      </c>
      <c r="B28" s="14" t="s">
        <v>93</v>
      </c>
      <c r="C28" s="17" t="s">
        <v>75</v>
      </c>
      <c r="D28" s="20" t="s">
        <v>76</v>
      </c>
      <c r="E28" s="20"/>
      <c r="F28" s="18">
        <v>4.5</v>
      </c>
      <c r="G28" s="18">
        <v>10</v>
      </c>
      <c r="H28" s="18">
        <f t="shared" si="4"/>
        <v>45</v>
      </c>
      <c r="I28" s="18">
        <f t="shared" si="5"/>
        <v>4.32</v>
      </c>
      <c r="J28" s="18">
        <v>6</v>
      </c>
      <c r="K28" s="18">
        <f t="shared" si="6"/>
        <v>55.32</v>
      </c>
      <c r="L28" s="15">
        <f t="shared" si="2"/>
        <v>51909.398319999993</v>
      </c>
      <c r="M28" s="14" t="s">
        <v>83</v>
      </c>
      <c r="N28" s="20" t="s">
        <v>78</v>
      </c>
      <c r="O28" s="14" t="s">
        <v>109</v>
      </c>
    </row>
    <row r="29" spans="1:15" ht="39" x14ac:dyDescent="0.25">
      <c r="A29" s="17">
        <v>1</v>
      </c>
      <c r="B29" s="14" t="s">
        <v>94</v>
      </c>
      <c r="C29" s="17" t="s">
        <v>75</v>
      </c>
      <c r="D29" s="20" t="s">
        <v>76</v>
      </c>
      <c r="E29" s="20"/>
      <c r="F29" s="18">
        <v>28.15</v>
      </c>
      <c r="G29" s="18">
        <v>1</v>
      </c>
      <c r="H29" s="18">
        <f t="shared" si="4"/>
        <v>28.15</v>
      </c>
      <c r="I29" s="18">
        <f t="shared" si="5"/>
        <v>2.7023999999999999</v>
      </c>
      <c r="J29" s="18">
        <v>6</v>
      </c>
      <c r="K29" s="18">
        <f t="shared" si="6"/>
        <v>36.852400000000003</v>
      </c>
      <c r="L29" s="15">
        <f t="shared" si="2"/>
        <v>51946.250719999996</v>
      </c>
      <c r="M29" s="14" t="s">
        <v>83</v>
      </c>
      <c r="N29" s="20" t="s">
        <v>78</v>
      </c>
      <c r="O29" s="14" t="s">
        <v>108</v>
      </c>
    </row>
    <row r="30" spans="1:15" ht="39" x14ac:dyDescent="0.25">
      <c r="A30" s="17">
        <v>1</v>
      </c>
      <c r="B30" s="14" t="s">
        <v>95</v>
      </c>
      <c r="C30" s="17" t="s">
        <v>75</v>
      </c>
      <c r="D30" s="20" t="s">
        <v>76</v>
      </c>
      <c r="E30" s="20"/>
      <c r="F30" s="18">
        <v>13.6</v>
      </c>
      <c r="G30" s="18">
        <v>1</v>
      </c>
      <c r="H30" s="18">
        <f t="shared" si="4"/>
        <v>13.6</v>
      </c>
      <c r="I30" s="18">
        <f t="shared" si="5"/>
        <v>1.3056000000000001</v>
      </c>
      <c r="J30" s="18">
        <v>6</v>
      </c>
      <c r="K30" s="18">
        <f t="shared" si="6"/>
        <v>20.9056</v>
      </c>
      <c r="L30" s="15">
        <f t="shared" si="2"/>
        <v>51967.156319999995</v>
      </c>
      <c r="M30" s="14" t="s">
        <v>83</v>
      </c>
      <c r="N30" s="20" t="s">
        <v>78</v>
      </c>
      <c r="O30" s="14" t="s">
        <v>107</v>
      </c>
    </row>
    <row r="31" spans="1:15" ht="39" x14ac:dyDescent="0.25">
      <c r="A31" s="17">
        <v>1</v>
      </c>
      <c r="B31" s="14" t="s">
        <v>96</v>
      </c>
      <c r="C31" s="17" t="s">
        <v>75</v>
      </c>
      <c r="D31" s="20" t="s">
        <v>76</v>
      </c>
      <c r="E31" s="20"/>
      <c r="F31" s="18">
        <v>13.6</v>
      </c>
      <c r="G31" s="18">
        <v>1</v>
      </c>
      <c r="H31" s="18">
        <f t="shared" si="4"/>
        <v>13.6</v>
      </c>
      <c r="I31" s="18">
        <f t="shared" si="5"/>
        <v>1.3056000000000001</v>
      </c>
      <c r="J31" s="18">
        <v>6</v>
      </c>
      <c r="K31" s="18">
        <f t="shared" si="6"/>
        <v>20.9056</v>
      </c>
      <c r="L31" s="15">
        <f t="shared" si="2"/>
        <v>51988.061919999993</v>
      </c>
      <c r="M31" s="14" t="s">
        <v>83</v>
      </c>
      <c r="N31" s="20" t="s">
        <v>78</v>
      </c>
      <c r="O31" s="14" t="s">
        <v>106</v>
      </c>
    </row>
    <row r="32" spans="1:15" ht="39" x14ac:dyDescent="0.25">
      <c r="A32" s="17">
        <v>2</v>
      </c>
      <c r="B32" s="14" t="s">
        <v>97</v>
      </c>
      <c r="C32" s="17" t="s">
        <v>75</v>
      </c>
      <c r="D32" s="20" t="s">
        <v>76</v>
      </c>
      <c r="E32" s="20"/>
      <c r="F32" s="18">
        <v>24.1</v>
      </c>
      <c r="G32" s="18">
        <v>4</v>
      </c>
      <c r="H32" s="18">
        <f t="shared" si="4"/>
        <v>96.4</v>
      </c>
      <c r="I32" s="18">
        <f t="shared" si="5"/>
        <v>9.2544000000000004</v>
      </c>
      <c r="J32" s="18">
        <v>6</v>
      </c>
      <c r="K32" s="18">
        <f t="shared" si="6"/>
        <v>111.65440000000001</v>
      </c>
      <c r="L32" s="15">
        <f t="shared" si="2"/>
        <v>52099.716319999992</v>
      </c>
      <c r="M32" s="14" t="s">
        <v>83</v>
      </c>
      <c r="N32" s="20" t="s">
        <v>78</v>
      </c>
      <c r="O32" s="14" t="s">
        <v>103</v>
      </c>
    </row>
    <row r="33" spans="1:15" ht="39" x14ac:dyDescent="0.25">
      <c r="A33" s="17">
        <v>2</v>
      </c>
      <c r="B33" s="14" t="s">
        <v>98</v>
      </c>
      <c r="C33" s="17" t="s">
        <v>75</v>
      </c>
      <c r="D33" s="20" t="s">
        <v>76</v>
      </c>
      <c r="E33" s="20"/>
      <c r="F33" s="18">
        <v>9</v>
      </c>
      <c r="G33" s="18">
        <v>4</v>
      </c>
      <c r="H33" s="18">
        <f t="shared" si="4"/>
        <v>36</v>
      </c>
      <c r="I33" s="18">
        <f t="shared" si="5"/>
        <v>3.456</v>
      </c>
      <c r="J33" s="18">
        <v>6</v>
      </c>
      <c r="K33" s="18">
        <f t="shared" si="6"/>
        <v>45.456000000000003</v>
      </c>
      <c r="L33" s="15">
        <f t="shared" si="2"/>
        <v>52145.172319999991</v>
      </c>
      <c r="M33" s="14" t="s">
        <v>92</v>
      </c>
      <c r="N33" s="20" t="s">
        <v>78</v>
      </c>
      <c r="O33" s="14" t="s">
        <v>104</v>
      </c>
    </row>
    <row r="34" spans="1:15" ht="39" x14ac:dyDescent="0.25">
      <c r="A34" s="17">
        <v>3</v>
      </c>
      <c r="B34" s="14" t="s">
        <v>99</v>
      </c>
      <c r="C34" s="17" t="s">
        <v>75</v>
      </c>
      <c r="D34" s="20" t="s">
        <v>76</v>
      </c>
      <c r="E34" s="20"/>
      <c r="F34" s="18">
        <v>79.8</v>
      </c>
      <c r="G34" s="18">
        <v>1</v>
      </c>
      <c r="H34" s="18">
        <f t="shared" si="4"/>
        <v>79.8</v>
      </c>
      <c r="I34" s="18">
        <f t="shared" si="5"/>
        <v>7.6608000000000001</v>
      </c>
      <c r="J34" s="18">
        <v>6</v>
      </c>
      <c r="K34" s="18">
        <f t="shared" si="6"/>
        <v>93.460799999999992</v>
      </c>
      <c r="L34" s="15">
        <f t="shared" si="2"/>
        <v>52238.633119999991</v>
      </c>
      <c r="M34" s="14" t="s">
        <v>83</v>
      </c>
      <c r="N34" s="20" t="s">
        <v>78</v>
      </c>
      <c r="O34" s="14" t="s">
        <v>105</v>
      </c>
    </row>
    <row r="35" spans="1:15" x14ac:dyDescent="0.25">
      <c r="K35" s="24" t="s">
        <v>40</v>
      </c>
      <c r="L35" s="25">
        <f>L34</f>
        <v>52238.633119999991</v>
      </c>
    </row>
  </sheetData>
  <mergeCells count="1">
    <mergeCell ref="B1:N1"/>
  </mergeCells>
  <printOptions horizontalCentered="1"/>
  <pageMargins left="0.7" right="0.7" top="0.75" bottom="0.75" header="0.3" footer="0.3"/>
  <pageSetup paperSize="5" scale="6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topLeftCell="B1" zoomScaleNormal="100" workbookViewId="0">
      <selection activeCell="L11" sqref="L11"/>
    </sheetView>
  </sheetViews>
  <sheetFormatPr defaultRowHeight="15" x14ac:dyDescent="0.25"/>
  <cols>
    <col min="1" max="1" width="9.140625" style="1"/>
    <col min="2" max="2" width="34.85546875" style="2" customWidth="1"/>
    <col min="3" max="3" width="18.42578125" style="2" customWidth="1"/>
    <col min="4" max="4" width="9.140625" style="1"/>
    <col min="5" max="5" width="10.7109375" style="1" customWidth="1"/>
    <col min="6" max="6" width="12.5703125" style="22" bestFit="1" customWidth="1"/>
    <col min="7" max="7" width="9.28515625" style="23" bestFit="1" customWidth="1"/>
    <col min="8" max="8" width="10.85546875" style="22" customWidth="1"/>
    <col min="9" max="9" width="11.5703125" style="22" bestFit="1" customWidth="1"/>
    <col min="10" max="10" width="9.28515625" style="22" bestFit="1" customWidth="1"/>
    <col min="11" max="11" width="11.28515625" style="22" customWidth="1"/>
    <col min="12" max="12" width="12.7109375" style="22" customWidth="1"/>
    <col min="13" max="13" width="22.140625" customWidth="1"/>
    <col min="14" max="14" width="16.42578125" customWidth="1"/>
    <col min="15" max="15" width="31.7109375" style="2" customWidth="1"/>
    <col min="16" max="20" width="31.7109375" customWidth="1"/>
  </cols>
  <sheetData>
    <row r="1" spans="1:15" ht="18.75" x14ac:dyDescent="0.3">
      <c r="B1" s="28" t="s">
        <v>122</v>
      </c>
      <c r="C1" s="28"/>
      <c r="D1" s="28"/>
      <c r="E1" s="28"/>
      <c r="F1" s="28"/>
      <c r="G1" s="28"/>
      <c r="H1" s="28"/>
      <c r="I1" s="28"/>
      <c r="J1" s="28"/>
      <c r="K1" s="28"/>
      <c r="L1" s="28"/>
      <c r="M1" s="28"/>
      <c r="N1" s="28"/>
    </row>
    <row r="3" spans="1:15" x14ac:dyDescent="0.25">
      <c r="A3" s="3"/>
      <c r="B3" s="4"/>
      <c r="C3" s="4"/>
      <c r="D3" s="3"/>
      <c r="E3" s="3"/>
      <c r="F3" s="5"/>
      <c r="G3" s="6"/>
      <c r="H3" s="5"/>
      <c r="I3" s="5"/>
      <c r="J3" s="5"/>
      <c r="K3" s="5"/>
      <c r="L3" s="5"/>
      <c r="M3" s="7"/>
      <c r="N3" s="7"/>
      <c r="O3" s="4"/>
    </row>
    <row r="4" spans="1:15" s="12" customFormat="1" ht="12.75" x14ac:dyDescent="0.2">
      <c r="A4" s="8" t="s">
        <v>0</v>
      </c>
      <c r="B4" s="9" t="s">
        <v>1</v>
      </c>
      <c r="C4" s="9" t="s">
        <v>2</v>
      </c>
      <c r="D4" s="8" t="s">
        <v>3</v>
      </c>
      <c r="E4" s="8" t="s">
        <v>4</v>
      </c>
      <c r="F4" s="10" t="s">
        <v>5</v>
      </c>
      <c r="G4" s="11" t="s">
        <v>6</v>
      </c>
      <c r="H4" s="10" t="s">
        <v>7</v>
      </c>
      <c r="I4" s="10" t="s">
        <v>8</v>
      </c>
      <c r="J4" s="10" t="s">
        <v>9</v>
      </c>
      <c r="K4" s="10" t="s">
        <v>10</v>
      </c>
      <c r="L4" s="10" t="s">
        <v>11</v>
      </c>
      <c r="M4" s="8" t="s">
        <v>12</v>
      </c>
      <c r="N4" s="8" t="s">
        <v>13</v>
      </c>
      <c r="O4" s="9" t="s">
        <v>14</v>
      </c>
    </row>
    <row r="5" spans="1:15" ht="141" x14ac:dyDescent="0.25">
      <c r="A5" s="13">
        <v>1</v>
      </c>
      <c r="B5" s="14" t="s">
        <v>15</v>
      </c>
      <c r="C5" s="14" t="s">
        <v>16</v>
      </c>
      <c r="D5" s="14"/>
      <c r="E5" s="14" t="s">
        <v>17</v>
      </c>
      <c r="F5" s="15">
        <v>15000</v>
      </c>
      <c r="G5" s="16">
        <v>1</v>
      </c>
      <c r="H5" s="15">
        <f t="shared" ref="H5:H10" si="0">F5*G5</f>
        <v>15000</v>
      </c>
      <c r="I5" s="15">
        <f t="shared" ref="I5:I10" si="1">H5*0.096</f>
        <v>1440</v>
      </c>
      <c r="J5" s="15">
        <v>0</v>
      </c>
      <c r="K5" s="15">
        <f t="shared" ref="K5:K10" si="2">H5+I5+J5</f>
        <v>16440</v>
      </c>
      <c r="L5" s="15">
        <f>K5</f>
        <v>16440</v>
      </c>
      <c r="M5" s="14" t="s">
        <v>18</v>
      </c>
      <c r="N5" s="14" t="s">
        <v>19</v>
      </c>
      <c r="O5" s="14" t="s">
        <v>20</v>
      </c>
    </row>
    <row r="6" spans="1:15" ht="26.25" x14ac:dyDescent="0.25">
      <c r="A6" s="13">
        <v>2</v>
      </c>
      <c r="B6" s="14" t="s">
        <v>21</v>
      </c>
      <c r="C6" s="14" t="s">
        <v>22</v>
      </c>
      <c r="D6" s="14" t="s">
        <v>23</v>
      </c>
      <c r="E6" s="14" t="s">
        <v>24</v>
      </c>
      <c r="F6" s="15">
        <v>70</v>
      </c>
      <c r="G6" s="16">
        <v>1</v>
      </c>
      <c r="H6" s="15">
        <f t="shared" si="0"/>
        <v>70</v>
      </c>
      <c r="I6" s="15">
        <f t="shared" si="1"/>
        <v>6.72</v>
      </c>
      <c r="J6" s="15">
        <v>0</v>
      </c>
      <c r="K6" s="15">
        <f t="shared" si="2"/>
        <v>76.72</v>
      </c>
      <c r="L6" s="15">
        <f>L5+K6</f>
        <v>16516.72</v>
      </c>
      <c r="M6" s="14" t="s">
        <v>25</v>
      </c>
      <c r="N6" s="14" t="s">
        <v>26</v>
      </c>
      <c r="O6" s="14" t="s">
        <v>27</v>
      </c>
    </row>
    <row r="7" spans="1:15" ht="141" x14ac:dyDescent="0.25">
      <c r="A7" s="17">
        <v>2</v>
      </c>
      <c r="B7" s="14" t="s">
        <v>28</v>
      </c>
      <c r="C7" s="14" t="s">
        <v>16</v>
      </c>
      <c r="D7" s="17" t="s">
        <v>24</v>
      </c>
      <c r="E7" s="17" t="s">
        <v>23</v>
      </c>
      <c r="F7" s="18">
        <v>15000</v>
      </c>
      <c r="G7" s="19">
        <v>1</v>
      </c>
      <c r="H7" s="18">
        <f t="shared" si="0"/>
        <v>15000</v>
      </c>
      <c r="I7" s="18">
        <f t="shared" si="1"/>
        <v>1440</v>
      </c>
      <c r="J7" s="18">
        <v>0</v>
      </c>
      <c r="K7" s="18">
        <f t="shared" si="2"/>
        <v>16440</v>
      </c>
      <c r="L7" s="15">
        <f>L6+K7</f>
        <v>32956.720000000001</v>
      </c>
      <c r="M7" s="20" t="s">
        <v>29</v>
      </c>
      <c r="N7" s="20" t="s">
        <v>30</v>
      </c>
      <c r="O7" s="14" t="s">
        <v>31</v>
      </c>
    </row>
    <row r="8" spans="1:15" ht="64.5" x14ac:dyDescent="0.25">
      <c r="A8" s="13">
        <v>3</v>
      </c>
      <c r="B8" s="14" t="s">
        <v>32</v>
      </c>
      <c r="C8" s="14" t="s">
        <v>16</v>
      </c>
      <c r="D8" s="14" t="s">
        <v>23</v>
      </c>
      <c r="E8" s="14" t="s">
        <v>24</v>
      </c>
      <c r="F8" s="15">
        <v>129</v>
      </c>
      <c r="G8" s="16">
        <v>100</v>
      </c>
      <c r="H8" s="15">
        <f t="shared" si="0"/>
        <v>12900</v>
      </c>
      <c r="I8" s="15">
        <f t="shared" si="1"/>
        <v>1238.4000000000001</v>
      </c>
      <c r="J8" s="15">
        <v>0</v>
      </c>
      <c r="K8" s="15">
        <f t="shared" si="2"/>
        <v>14138.4</v>
      </c>
      <c r="L8" s="15">
        <f>L7+K8</f>
        <v>47095.12</v>
      </c>
      <c r="M8" s="14" t="s">
        <v>33</v>
      </c>
      <c r="N8" s="14" t="s">
        <v>26</v>
      </c>
      <c r="O8" s="14" t="s">
        <v>34</v>
      </c>
    </row>
    <row r="9" spans="1:15" ht="39" x14ac:dyDescent="0.25">
      <c r="A9" s="13">
        <v>4</v>
      </c>
      <c r="B9" s="14" t="s">
        <v>35</v>
      </c>
      <c r="C9" s="14" t="s">
        <v>22</v>
      </c>
      <c r="D9" s="14" t="s">
        <v>23</v>
      </c>
      <c r="E9" s="14" t="s">
        <v>24</v>
      </c>
      <c r="F9" s="15">
        <v>440</v>
      </c>
      <c r="G9" s="16">
        <v>2</v>
      </c>
      <c r="H9" s="15">
        <f t="shared" si="0"/>
        <v>880</v>
      </c>
      <c r="I9" s="15">
        <f t="shared" si="1"/>
        <v>84.48</v>
      </c>
      <c r="J9" s="15">
        <v>0</v>
      </c>
      <c r="K9" s="15">
        <f t="shared" si="2"/>
        <v>964.48</v>
      </c>
      <c r="L9" s="15">
        <f>L8+K9</f>
        <v>48059.600000000006</v>
      </c>
      <c r="M9" s="14" t="s">
        <v>36</v>
      </c>
      <c r="N9" s="14" t="s">
        <v>26</v>
      </c>
      <c r="O9" s="14" t="s">
        <v>37</v>
      </c>
    </row>
    <row r="10" spans="1:15" ht="64.5" x14ac:dyDescent="0.25">
      <c r="A10" s="13">
        <v>5</v>
      </c>
      <c r="B10" s="14" t="s">
        <v>38</v>
      </c>
      <c r="C10" s="14" t="s">
        <v>16</v>
      </c>
      <c r="D10" s="14" t="s">
        <v>23</v>
      </c>
      <c r="E10" s="14" t="s">
        <v>24</v>
      </c>
      <c r="F10" s="15">
        <v>990</v>
      </c>
      <c r="G10" s="16">
        <v>1</v>
      </c>
      <c r="H10" s="15">
        <f t="shared" si="0"/>
        <v>990</v>
      </c>
      <c r="I10" s="15">
        <f t="shared" si="1"/>
        <v>95.04</v>
      </c>
      <c r="J10" s="15">
        <v>0</v>
      </c>
      <c r="K10" s="15">
        <f t="shared" si="2"/>
        <v>1085.04</v>
      </c>
      <c r="L10" s="15">
        <f>L9+K10</f>
        <v>49144.640000000007</v>
      </c>
      <c r="M10" s="14" t="s">
        <v>39</v>
      </c>
      <c r="N10" s="14" t="s">
        <v>26</v>
      </c>
      <c r="O10" s="14"/>
    </row>
    <row r="11" spans="1:15" x14ac:dyDescent="0.25">
      <c r="A11" s="21"/>
      <c r="K11" s="24" t="s">
        <v>40</v>
      </c>
      <c r="L11" s="25">
        <f>L10</f>
        <v>49144.640000000007</v>
      </c>
    </row>
  </sheetData>
  <mergeCells count="1">
    <mergeCell ref="B1:N1"/>
  </mergeCells>
  <printOptions horizontalCentered="1"/>
  <pageMargins left="0.7" right="0.7" top="0.75" bottom="0.75" header="0.3" footer="0.3"/>
  <pageSetup paperSize="5"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
  <sheetViews>
    <sheetView topLeftCell="B1" zoomScaleNormal="100" workbookViewId="0">
      <selection activeCell="B1" sqref="B1:N1"/>
    </sheetView>
  </sheetViews>
  <sheetFormatPr defaultRowHeight="15" x14ac:dyDescent="0.25"/>
  <cols>
    <col min="1" max="1" width="9.140625" style="1"/>
    <col min="2" max="2" width="34.85546875" style="2" customWidth="1"/>
    <col min="3" max="3" width="18.42578125" style="2" customWidth="1"/>
    <col min="4" max="4" width="9.140625" style="1"/>
    <col min="5" max="5" width="10.7109375" style="1" customWidth="1"/>
    <col min="6" max="6" width="10.7109375" style="22" bestFit="1" customWidth="1"/>
    <col min="7" max="7" width="9.140625" style="23"/>
    <col min="8" max="8" width="10.85546875" style="22" customWidth="1"/>
    <col min="9" max="9" width="9.7109375" style="22" bestFit="1" customWidth="1"/>
    <col min="10" max="10" width="9.140625" style="22"/>
    <col min="11" max="11" width="10.42578125" style="22" customWidth="1"/>
    <col min="12" max="12" width="12.7109375" style="22" customWidth="1"/>
    <col min="13" max="13" width="22.140625" customWidth="1"/>
    <col min="14" max="14" width="16.42578125" customWidth="1"/>
    <col min="15" max="15" width="31.7109375" style="2" customWidth="1"/>
    <col min="16" max="20" width="31.7109375" customWidth="1"/>
  </cols>
  <sheetData>
    <row r="1" spans="1:15" ht="18.75" x14ac:dyDescent="0.3">
      <c r="B1" s="28" t="s">
        <v>123</v>
      </c>
      <c r="C1" s="28"/>
      <c r="D1" s="28"/>
      <c r="E1" s="28"/>
      <c r="F1" s="28"/>
      <c r="G1" s="28"/>
      <c r="H1" s="28"/>
      <c r="I1" s="28"/>
      <c r="J1" s="28"/>
      <c r="K1" s="28"/>
      <c r="L1" s="28"/>
      <c r="M1" s="28"/>
      <c r="N1" s="28"/>
    </row>
    <row r="3" spans="1:15" x14ac:dyDescent="0.25">
      <c r="A3" s="3"/>
      <c r="B3" s="4"/>
      <c r="C3" s="4"/>
      <c r="D3" s="3"/>
      <c r="E3" s="3"/>
      <c r="F3" s="5"/>
      <c r="G3" s="6"/>
      <c r="H3" s="5"/>
      <c r="I3" s="5"/>
      <c r="J3" s="5"/>
      <c r="K3" s="5"/>
      <c r="L3" s="5"/>
      <c r="M3" s="7"/>
      <c r="N3" s="7"/>
      <c r="O3" s="4"/>
    </row>
    <row r="4" spans="1:15" s="12" customFormat="1" ht="12.75" x14ac:dyDescent="0.2">
      <c r="A4" s="8" t="s">
        <v>0</v>
      </c>
      <c r="B4" s="9" t="s">
        <v>1</v>
      </c>
      <c r="C4" s="9" t="s">
        <v>2</v>
      </c>
      <c r="D4" s="8" t="s">
        <v>3</v>
      </c>
      <c r="E4" s="8" t="s">
        <v>4</v>
      </c>
      <c r="F4" s="10" t="s">
        <v>5</v>
      </c>
      <c r="G4" s="11" t="s">
        <v>6</v>
      </c>
      <c r="H4" s="10" t="s">
        <v>7</v>
      </c>
      <c r="I4" s="10" t="s">
        <v>8</v>
      </c>
      <c r="J4" s="10" t="s">
        <v>9</v>
      </c>
      <c r="K4" s="10" t="s">
        <v>10</v>
      </c>
      <c r="L4" s="10" t="s">
        <v>11</v>
      </c>
      <c r="M4" s="8" t="s">
        <v>12</v>
      </c>
      <c r="N4" s="8" t="s">
        <v>13</v>
      </c>
      <c r="O4" s="9" t="s">
        <v>14</v>
      </c>
    </row>
    <row r="5" spans="1:15" ht="39" x14ac:dyDescent="0.25">
      <c r="A5" s="14" t="s">
        <v>41</v>
      </c>
      <c r="B5" s="14" t="s">
        <v>42</v>
      </c>
      <c r="C5" s="14" t="s">
        <v>43</v>
      </c>
      <c r="D5" s="14"/>
      <c r="E5" s="14" t="s">
        <v>17</v>
      </c>
      <c r="F5" s="15">
        <v>75000</v>
      </c>
      <c r="G5" s="16">
        <v>1</v>
      </c>
      <c r="H5" s="15">
        <v>68431</v>
      </c>
      <c r="I5" s="15">
        <f>H5*0.096</f>
        <v>6569.3760000000002</v>
      </c>
      <c r="J5" s="15">
        <v>0</v>
      </c>
      <c r="K5" s="15">
        <f>H5+I5+J5</f>
        <v>75000.376000000004</v>
      </c>
      <c r="L5" s="15">
        <f>K5</f>
        <v>75000.376000000004</v>
      </c>
      <c r="M5" s="14" t="s">
        <v>44</v>
      </c>
      <c r="N5" s="14" t="s">
        <v>19</v>
      </c>
      <c r="O5" s="14" t="s">
        <v>45</v>
      </c>
    </row>
    <row r="6" spans="1:15" x14ac:dyDescent="0.25">
      <c r="K6" s="24" t="s">
        <v>40</v>
      </c>
      <c r="L6" s="25">
        <f>L5</f>
        <v>75000.376000000004</v>
      </c>
    </row>
    <row r="7" spans="1:15" x14ac:dyDescent="0.25">
      <c r="A7" s="21"/>
    </row>
  </sheetData>
  <mergeCells count="1">
    <mergeCell ref="B1:N1"/>
  </mergeCells>
  <printOptions horizontalCentered="1"/>
  <pageMargins left="0.7" right="0.7" top="0.75" bottom="0.75" header="0.3" footer="0.3"/>
  <pageSetup paperSize="5"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Classroom Equipment</vt:lpstr>
      <vt:lpstr>Vessel Maintenance &amp; Safety</vt:lpstr>
      <vt:lpstr>MI Drydocking</vt:lpstr>
      <vt:lpstr>'Classroom Equipment'!Print_Titles</vt:lpstr>
      <vt:lpstr>'Vessel Maintenance &amp; Safety'!Print_Titles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Scherer, Sarah</dc:creator>
  <cp:lastModifiedBy>Scherer, Sarah</cp:lastModifiedBy>
  <dcterms:created xsi:type="dcterms:W3CDTF">2016-04-16T19:24:58Z</dcterms:created>
  <dcterms:modified xsi:type="dcterms:W3CDTF">2016-04-17T02:46:06Z</dcterms:modified>
</cp:coreProperties>
</file>